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210" yWindow="420" windowWidth="19440" windowHeight="11640" activeTab="1"/>
  </bookViews>
  <sheets>
    <sheet name="Sheet1" sheetId="1" r:id="rId1"/>
    <sheet name="Resource Estimate Summary" sheetId="3" r:id="rId2"/>
    <sheet name="QMM Resource Estimate Worksheet" sheetId="2" r:id="rId3"/>
  </sheets>
  <definedNames>
    <definedName name="Analyst_Contract_Rate">'Resource Estimate Summary'!$B$13</definedName>
    <definedName name="Analyst_FTE_Rate">'Resource Estimate Summary'!$B$12</definedName>
    <definedName name="Lead_Contract_Rate">'Resource Estimate Summary'!$B$11</definedName>
    <definedName name="Lead_FTE_Rate">'Resource Estimate Summary'!$B$10</definedName>
    <definedName name="Mgr_Contract_Rate">'Resource Estimate Summary'!$B$9</definedName>
    <definedName name="Mgr_FTE_Rate">'Resource Estimate Summary'!$B$8</definedName>
    <definedName name="Tester_Contract_Rate">'Resource Estimate Summary'!$B$15</definedName>
    <definedName name="Tester_FTE_Rate">'Resource Estimate Summary'!$B$14</definedName>
  </definedNames>
  <calcPr calcId="125725"/>
</workbook>
</file>

<file path=xl/calcChain.xml><?xml version="1.0" encoding="utf-8"?>
<calcChain xmlns="http://schemas.openxmlformats.org/spreadsheetml/2006/main">
  <c r="AA17" i="2"/>
  <c r="AA16"/>
  <c r="AA15"/>
  <c r="AA14"/>
  <c r="AA13"/>
  <c r="AA12"/>
  <c r="AA11"/>
  <c r="AA10"/>
  <c r="AA9"/>
  <c r="AA8"/>
  <c r="AA18" s="1"/>
  <c r="AA7"/>
  <c r="Z17"/>
  <c r="Z16"/>
  <c r="Z15"/>
  <c r="Z14"/>
  <c r="Z13"/>
  <c r="Z12"/>
  <c r="Z11"/>
  <c r="Z10"/>
  <c r="Z9"/>
  <c r="Z8"/>
  <c r="Z7"/>
  <c r="U17"/>
  <c r="U16"/>
  <c r="U15"/>
  <c r="U14"/>
  <c r="U13"/>
  <c r="U12"/>
  <c r="U11"/>
  <c r="U10"/>
  <c r="U9"/>
  <c r="U8"/>
  <c r="U7"/>
  <c r="P17"/>
  <c r="P16"/>
  <c r="P15"/>
  <c r="P14"/>
  <c r="P13"/>
  <c r="P12"/>
  <c r="P11"/>
  <c r="P10"/>
  <c r="P9"/>
  <c r="P8"/>
  <c r="P7"/>
  <c r="K17"/>
  <c r="K16"/>
  <c r="K15"/>
  <c r="K14"/>
  <c r="K13"/>
  <c r="K12"/>
  <c r="K11"/>
  <c r="K10"/>
  <c r="K9"/>
  <c r="K8"/>
  <c r="K7"/>
  <c r="F17"/>
  <c r="F16"/>
  <c r="F15"/>
  <c r="F14"/>
  <c r="AB14" s="1"/>
  <c r="F13"/>
  <c r="F12"/>
  <c r="F11"/>
  <c r="F10"/>
  <c r="F9"/>
  <c r="F8"/>
  <c r="F7"/>
  <c r="E24" i="3"/>
  <c r="D24"/>
  <c r="C24"/>
  <c r="B24"/>
  <c r="F24"/>
  <c r="B3" i="2"/>
  <c r="B2"/>
  <c r="B1"/>
  <c r="H12" i="3"/>
  <c r="H11"/>
  <c r="H10"/>
  <c r="H9"/>
  <c r="H8"/>
  <c r="S18" i="2"/>
  <c r="N18"/>
  <c r="I18"/>
  <c r="X18"/>
  <c r="U18" l="1"/>
  <c r="F18"/>
  <c r="AB15"/>
  <c r="AB13"/>
  <c r="Z18"/>
  <c r="K18"/>
  <c r="P18"/>
  <c r="I13" i="3"/>
  <c r="AB10" i="2"/>
  <c r="AB7"/>
  <c r="AB8"/>
  <c r="AB11"/>
  <c r="AB9"/>
  <c r="AB16"/>
  <c r="AB12"/>
  <c r="AB17"/>
  <c r="J13" i="3" l="1"/>
  <c r="AB18" i="2"/>
</calcChain>
</file>

<file path=xl/sharedStrings.xml><?xml version="1.0" encoding="utf-8"?>
<sst xmlns="http://schemas.openxmlformats.org/spreadsheetml/2006/main" count="102" uniqueCount="72">
  <si>
    <t>$10MM+ Projects</t>
  </si>
  <si>
    <t>$1MM+ Projects</t>
  </si>
  <si>
    <t>&lt;$250,000 Projects</t>
  </si>
  <si>
    <t>QA Hours/FTE</t>
  </si>
  <si>
    <t>2 FTE's at 30 hours a week each</t>
  </si>
  <si>
    <t>4 FTE's at 30 hours a week each</t>
  </si>
  <si>
    <t>$250,000+ Projects</t>
  </si>
  <si>
    <t>1 FTE at 30 hours a week</t>
  </si>
  <si>
    <t>1 FTE at 20 hours a week</t>
  </si>
  <si>
    <t>DRAFT RATE CARD - QA</t>
  </si>
  <si>
    <t>PROJECT COST</t>
  </si>
  <si>
    <t>Resource/Role</t>
  </si>
  <si>
    <t>% Allocation</t>
  </si>
  <si>
    <t>Tasks/Deliverables</t>
  </si>
  <si>
    <t>Planning</t>
  </si>
  <si>
    <t>Execution</t>
  </si>
  <si>
    <t>Initiation</t>
  </si>
  <si>
    <t>Concept</t>
  </si>
  <si>
    <t>Closing</t>
  </si>
  <si>
    <t>Estimated Cost</t>
  </si>
  <si>
    <t>Total Estimated Resource Hours</t>
  </si>
  <si>
    <t>Total Estimated Resource Cost</t>
  </si>
  <si>
    <t>Project Estimates</t>
  </si>
  <si>
    <t>Totals:</t>
  </si>
  <si>
    <t>Project Name:</t>
  </si>
  <si>
    <t>Resource</t>
  </si>
  <si>
    <t>Rate</t>
  </si>
  <si>
    <t>Total Hours</t>
  </si>
  <si>
    <t>Total Cost</t>
  </si>
  <si>
    <t>Total Estimate by Resource</t>
  </si>
  <si>
    <t>Total:</t>
  </si>
  <si>
    <t>Contract / FTE</t>
  </si>
  <si>
    <t>Est Hours</t>
  </si>
  <si>
    <t>Notes:</t>
  </si>
  <si>
    <t>Template can be used by managers/leads to determine resource estimates at various stages of the project</t>
  </si>
  <si>
    <t>Calculations are based on Contract vs FTE rates in rate table on summary tab - rates are only for illustration purposes and do not reflect actual financials</t>
  </si>
  <si>
    <t>Resource rates in rate table are for illustration purposes only and do not reflect actual financials</t>
  </si>
  <si>
    <t>Rates are used in calculations on estimate worksheet, changes will be reflected in both worksheets</t>
  </si>
  <si>
    <t>Summary by resource shows total hours and cost by role - can be split by contract and FTE</t>
  </si>
  <si>
    <t>Resource Rates</t>
  </si>
  <si>
    <t>Prepared By:</t>
  </si>
  <si>
    <t>Department:</t>
  </si>
  <si>
    <t>QMM</t>
  </si>
  <si>
    <t>Total Estimate by Phase</t>
  </si>
  <si>
    <t>Phase</t>
  </si>
  <si>
    <t>Roles indicated are for illustration purposes only and can be updated to reflect roles defined in ULC refinement effort</t>
  </si>
  <si>
    <t>Summary by phase shows total hours and cost for domain resources for each phase</t>
  </si>
  <si>
    <t>Terminology can be modified to reflect ULC refinement</t>
  </si>
  <si>
    <t>ULC Phase</t>
  </si>
  <si>
    <t>RMM, QMM, RelM</t>
  </si>
  <si>
    <t>Roles and tasks indicated are for illustration purposes only and can be updated to reflect roles defined in ULC refinement effort</t>
  </si>
  <si>
    <t>Mgr FTE Rate</t>
  </si>
  <si>
    <t>Mgr Contract Rate</t>
  </si>
  <si>
    <t>Lead FTE Rate</t>
  </si>
  <si>
    <t>Lead Contract Rate</t>
  </si>
  <si>
    <t>Analyst FTE Rate</t>
  </si>
  <si>
    <t>Analyst Contract Rate</t>
  </si>
  <si>
    <t>Mgr</t>
  </si>
  <si>
    <t>Lead</t>
  </si>
  <si>
    <t>Analyst</t>
  </si>
  <si>
    <t>Tester</t>
  </si>
  <si>
    <t>RMM</t>
  </si>
  <si>
    <t>RelM</t>
  </si>
  <si>
    <t>Other</t>
  </si>
  <si>
    <t>Manager</t>
  </si>
  <si>
    <t>Contract / FTE (C/F)</t>
  </si>
  <si>
    <t>Tester FTE Rate</t>
  </si>
  <si>
    <t>Tester Contract Rate</t>
  </si>
  <si>
    <t>INSTRUCTIONS:</t>
  </si>
  <si>
    <t>1. Change Domain names in cell B2 and the Tab name below.</t>
  </si>
  <si>
    <t>2. Add estimates by phase, by resource.</t>
  </si>
  <si>
    <t xml:space="preserve">      Add rows as appropriate.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</si>
</sst>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1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3F9BC9"/>
        <bgColor indexed="64"/>
      </patternFill>
    </fill>
    <fill>
      <patternFill patternType="solid">
        <fgColor rgb="FFFFCF0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0" fontId="1" fillId="0" borderId="0" xfId="0" applyFont="1"/>
    <xf numFmtId="0" fontId="3" fillId="0" borderId="0" xfId="0" applyFont="1"/>
    <xf numFmtId="0" fontId="5" fillId="14" borderId="2" xfId="0" applyFont="1" applyFill="1" applyBorder="1"/>
    <xf numFmtId="0" fontId="6" fillId="0" borderId="0" xfId="0" applyFont="1"/>
    <xf numFmtId="164" fontId="6" fillId="0" borderId="0" xfId="0" applyNumberFormat="1" applyFont="1"/>
    <xf numFmtId="0" fontId="5" fillId="0" borderId="2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2" xfId="0" applyFont="1" applyBorder="1" applyAlignment="1">
      <alignment wrapText="1"/>
    </xf>
    <xf numFmtId="0" fontId="6" fillId="15" borderId="2" xfId="0" applyFont="1" applyFill="1" applyBorder="1" applyAlignment="1">
      <alignment wrapText="1"/>
    </xf>
    <xf numFmtId="0" fontId="6" fillId="15" borderId="2" xfId="0" applyFont="1" applyFill="1" applyBorder="1"/>
    <xf numFmtId="164" fontId="6" fillId="0" borderId="2" xfId="0" applyNumberFormat="1" applyFont="1" applyBorder="1"/>
    <xf numFmtId="0" fontId="6" fillId="0" borderId="2" xfId="0" applyFont="1" applyBorder="1"/>
    <xf numFmtId="164" fontId="6" fillId="0" borderId="2" xfId="0" applyNumberFormat="1" applyFont="1" applyBorder="1" applyAlignment="1">
      <alignment wrapText="1"/>
    </xf>
    <xf numFmtId="0" fontId="6" fillId="0" borderId="2" xfId="0" applyFont="1" applyFill="1" applyBorder="1"/>
    <xf numFmtId="0" fontId="5" fillId="0" borderId="2" xfId="0" applyFont="1" applyBorder="1"/>
    <xf numFmtId="164" fontId="5" fillId="0" borderId="2" xfId="0" applyNumberFormat="1" applyFont="1" applyBorder="1"/>
    <xf numFmtId="0" fontId="5" fillId="0" borderId="0" xfId="0" applyFont="1" applyBorder="1"/>
    <xf numFmtId="164" fontId="5" fillId="0" borderId="0" xfId="0" applyNumberFormat="1" applyFont="1" applyBorder="1"/>
    <xf numFmtId="0" fontId="5" fillId="0" borderId="0" xfId="0" applyFont="1" applyBorder="1" applyAlignment="1">
      <alignment wrapText="1"/>
    </xf>
    <xf numFmtId="0" fontId="8" fillId="0" borderId="0" xfId="0" applyFont="1"/>
    <xf numFmtId="0" fontId="8" fillId="0" borderId="2" xfId="0" applyFont="1" applyBorder="1"/>
    <xf numFmtId="164" fontId="8" fillId="0" borderId="2" xfId="0" applyNumberFormat="1" applyFont="1" applyBorder="1"/>
    <xf numFmtId="0" fontId="8" fillId="0" borderId="2" xfId="0" applyFont="1" applyBorder="1" applyAlignment="1">
      <alignment wrapText="1"/>
    </xf>
    <xf numFmtId="0" fontId="7" fillId="0" borderId="2" xfId="0" applyFont="1" applyBorder="1"/>
    <xf numFmtId="164" fontId="7" fillId="0" borderId="2" xfId="0" applyNumberFormat="1" applyFont="1" applyBorder="1"/>
    <xf numFmtId="0" fontId="8" fillId="0" borderId="0" xfId="0" applyFont="1" applyAlignment="1">
      <alignment wrapText="1"/>
    </xf>
    <xf numFmtId="0" fontId="10" fillId="0" borderId="0" xfId="0" applyFont="1"/>
    <xf numFmtId="0" fontId="5" fillId="0" borderId="0" xfId="0" applyFont="1"/>
    <xf numFmtId="0" fontId="0" fillId="0" borderId="0" xfId="0" applyFont="1"/>
    <xf numFmtId="164" fontId="0" fillId="0" borderId="0" xfId="0" applyNumberFormat="1" applyFont="1"/>
    <xf numFmtId="0" fontId="2" fillId="0" borderId="0" xfId="0" applyFont="1"/>
    <xf numFmtId="0" fontId="9" fillId="16" borderId="2" xfId="0" applyFont="1" applyFill="1" applyBorder="1"/>
    <xf numFmtId="0" fontId="9" fillId="17" borderId="2" xfId="0" applyFont="1" applyFill="1" applyBorder="1"/>
    <xf numFmtId="0" fontId="7" fillId="17" borderId="2" xfId="0" applyFont="1" applyFill="1" applyBorder="1" applyAlignment="1">
      <alignment wrapText="1"/>
    </xf>
    <xf numFmtId="164" fontId="7" fillId="17" borderId="2" xfId="0" applyNumberFormat="1" applyFont="1" applyFill="1" applyBorder="1" applyAlignment="1">
      <alignment wrapText="1"/>
    </xf>
    <xf numFmtId="0" fontId="4" fillId="17" borderId="2" xfId="0" applyFont="1" applyFill="1" applyBorder="1"/>
    <xf numFmtId="0" fontId="4" fillId="16" borderId="2" xfId="0" applyFont="1" applyFill="1" applyBorder="1"/>
    <xf numFmtId="0" fontId="7" fillId="17" borderId="2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wrapText="1"/>
    </xf>
    <xf numFmtId="164" fontId="5" fillId="8" borderId="2" xfId="0" applyNumberFormat="1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164" fontId="5" fillId="4" borderId="2" xfId="0" applyNumberFormat="1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164" fontId="5" fillId="6" borderId="2" xfId="0" applyNumberFormat="1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  <xf numFmtId="164" fontId="5" fillId="5" borderId="2" xfId="0" applyNumberFormat="1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164" fontId="5" fillId="2" borderId="2" xfId="0" applyNumberFormat="1" applyFont="1" applyFill="1" applyBorder="1" applyAlignment="1">
      <alignment horizontal="center" wrapText="1"/>
    </xf>
    <xf numFmtId="0" fontId="5" fillId="9" borderId="2" xfId="0" applyFont="1" applyFill="1" applyBorder="1" applyAlignment="1">
      <alignment horizontal="center" wrapText="1"/>
    </xf>
    <xf numFmtId="164" fontId="5" fillId="9" borderId="2" xfId="0" applyNumberFormat="1" applyFont="1" applyFill="1" applyBorder="1" applyAlignment="1">
      <alignment horizontal="center" wrapText="1"/>
    </xf>
    <xf numFmtId="9" fontId="6" fillId="15" borderId="2" xfId="0" applyNumberFormat="1" applyFont="1" applyFill="1" applyBorder="1" applyAlignment="1">
      <alignment wrapText="1"/>
    </xf>
    <xf numFmtId="9" fontId="6" fillId="15" borderId="2" xfId="0" applyNumberFormat="1" applyFont="1" applyFill="1" applyBorder="1"/>
    <xf numFmtId="9" fontId="5" fillId="0" borderId="2" xfId="0" applyNumberFormat="1" applyFont="1" applyBorder="1"/>
    <xf numFmtId="0" fontId="7" fillId="0" borderId="0" xfId="0" applyFont="1" applyBorder="1"/>
    <xf numFmtId="164" fontId="7" fillId="0" borderId="0" xfId="0" applyNumberFormat="1" applyFont="1" applyBorder="1"/>
    <xf numFmtId="0" fontId="6" fillId="0" borderId="0" xfId="0" applyFont="1" applyAlignment="1">
      <alignment vertical="center"/>
    </xf>
    <xf numFmtId="0" fontId="7" fillId="16" borderId="6" xfId="0" applyFont="1" applyFill="1" applyBorder="1" applyAlignment="1">
      <alignment horizontal="center"/>
    </xf>
    <xf numFmtId="0" fontId="7" fillId="16" borderId="0" xfId="0" applyFont="1" applyFill="1" applyBorder="1" applyAlignment="1">
      <alignment horizontal="center"/>
    </xf>
    <xf numFmtId="0" fontId="7" fillId="17" borderId="3" xfId="0" applyFont="1" applyFill="1" applyBorder="1" applyAlignment="1">
      <alignment horizontal="center" wrapText="1"/>
    </xf>
    <xf numFmtId="0" fontId="7" fillId="17" borderId="4" xfId="0" applyFont="1" applyFill="1" applyBorder="1" applyAlignment="1">
      <alignment horizontal="center" wrapText="1"/>
    </xf>
    <xf numFmtId="0" fontId="7" fillId="17" borderId="5" xfId="0" applyFont="1" applyFill="1" applyBorder="1" applyAlignment="1">
      <alignment horizontal="center" wrapText="1"/>
    </xf>
    <xf numFmtId="0" fontId="7" fillId="16" borderId="3" xfId="0" applyFont="1" applyFill="1" applyBorder="1" applyAlignment="1">
      <alignment horizontal="center"/>
    </xf>
    <xf numFmtId="0" fontId="7" fillId="16" borderId="4" xfId="0" applyFont="1" applyFill="1" applyBorder="1" applyAlignment="1">
      <alignment horizontal="center"/>
    </xf>
    <xf numFmtId="0" fontId="7" fillId="16" borderId="5" xfId="0" applyFont="1" applyFill="1" applyBorder="1" applyAlignment="1">
      <alignment horizontal="center"/>
    </xf>
    <xf numFmtId="0" fontId="9" fillId="0" borderId="3" xfId="0" applyFont="1" applyBorder="1" applyAlignment="1"/>
    <xf numFmtId="0" fontId="9" fillId="0" borderId="4" xfId="0" applyFont="1" applyBorder="1" applyAlignment="1"/>
    <xf numFmtId="0" fontId="10" fillId="0" borderId="5" xfId="0" applyFont="1" applyBorder="1" applyAlignment="1"/>
    <xf numFmtId="0" fontId="9" fillId="0" borderId="2" xfId="0" applyFont="1" applyFill="1" applyBorder="1"/>
    <xf numFmtId="0" fontId="9" fillId="0" borderId="2" xfId="0" applyFont="1" applyBorder="1"/>
    <xf numFmtId="0" fontId="4" fillId="0" borderId="3" xfId="0" applyFont="1" applyBorder="1" applyAlignment="1"/>
    <xf numFmtId="0" fontId="4" fillId="0" borderId="4" xfId="0" applyFont="1" applyBorder="1" applyAlignment="1"/>
    <xf numFmtId="0" fontId="0" fillId="0" borderId="5" xfId="0" applyBorder="1" applyAlignment="1"/>
    <xf numFmtId="0" fontId="4" fillId="0" borderId="2" xfId="0" applyFont="1" applyBorder="1"/>
    <xf numFmtId="0" fontId="5" fillId="3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6" fillId="10" borderId="5" xfId="0" applyFont="1" applyFill="1" applyBorder="1" applyAlignment="1">
      <alignment horizontal="center"/>
    </xf>
    <xf numFmtId="0" fontId="5" fillId="11" borderId="3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/>
    </xf>
    <xf numFmtId="0" fontId="6" fillId="11" borderId="5" xfId="0" applyFont="1" applyFill="1" applyBorder="1" applyAlignment="1">
      <alignment horizontal="center"/>
    </xf>
    <xf numFmtId="0" fontId="5" fillId="12" borderId="3" xfId="0" applyFont="1" applyFill="1" applyBorder="1" applyAlignment="1">
      <alignment horizontal="center"/>
    </xf>
    <xf numFmtId="0" fontId="5" fillId="12" borderId="4" xfId="0" applyFont="1" applyFill="1" applyBorder="1" applyAlignment="1">
      <alignment horizontal="center"/>
    </xf>
    <xf numFmtId="0" fontId="6" fillId="12" borderId="5" xfId="0" applyFont="1" applyFill="1" applyBorder="1" applyAlignment="1">
      <alignment horizontal="center"/>
    </xf>
    <xf numFmtId="0" fontId="5" fillId="13" borderId="3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6" fillId="13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F9BC9"/>
      <color rgb="FFFFCF01"/>
      <color rgb="FFF2C400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C5" sqref="C5"/>
    </sheetView>
  </sheetViews>
  <sheetFormatPr defaultRowHeight="15"/>
  <sheetData>
    <row r="1" spans="1:4">
      <c r="A1" s="2" t="s">
        <v>9</v>
      </c>
    </row>
    <row r="2" spans="1:4">
      <c r="A2" s="2"/>
    </row>
    <row r="3" spans="1:4">
      <c r="A3" s="1" t="s">
        <v>10</v>
      </c>
      <c r="B3" s="1"/>
      <c r="C3" s="1" t="s">
        <v>3</v>
      </c>
      <c r="D3" s="1"/>
    </row>
    <row r="5" spans="1:4">
      <c r="A5" t="s">
        <v>0</v>
      </c>
      <c r="C5" t="s">
        <v>5</v>
      </c>
    </row>
    <row r="6" spans="1:4">
      <c r="A6" t="s">
        <v>1</v>
      </c>
      <c r="C6" t="s">
        <v>4</v>
      </c>
    </row>
    <row r="7" spans="1:4">
      <c r="A7" t="s">
        <v>6</v>
      </c>
      <c r="C7" t="s">
        <v>7</v>
      </c>
    </row>
    <row r="8" spans="1:4">
      <c r="A8" t="s">
        <v>2</v>
      </c>
      <c r="C8" t="s">
        <v>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8"/>
  <sheetViews>
    <sheetView tabSelected="1" view="pageLayout" zoomScaleNormal="100" workbookViewId="0">
      <selection activeCell="C29" sqref="C29"/>
    </sheetView>
  </sheetViews>
  <sheetFormatPr defaultColWidth="9.140625" defaultRowHeight="15.75"/>
  <cols>
    <col min="1" max="1" width="25.28515625" style="21" customWidth="1"/>
    <col min="2" max="2" width="11" style="21" customWidth="1"/>
    <col min="3" max="5" width="10.85546875" style="21" customWidth="1"/>
    <col min="6" max="6" width="8.28515625" style="21" customWidth="1"/>
    <col min="7" max="7" width="4" style="21" customWidth="1"/>
    <col min="8" max="8" width="10.7109375" style="21" customWidth="1"/>
    <col min="9" max="9" width="13.140625" style="21" customWidth="1"/>
    <col min="10" max="10" width="9.140625" style="21" customWidth="1"/>
    <col min="11" max="11" width="13" style="21" customWidth="1"/>
    <col min="12" max="16384" width="9.140625" style="21"/>
  </cols>
  <sheetData>
    <row r="1" spans="1:13" s="28" customFormat="1" ht="18.75">
      <c r="A1" s="33" t="s">
        <v>24</v>
      </c>
      <c r="B1" s="66"/>
      <c r="C1" s="67"/>
      <c r="D1" s="67"/>
      <c r="E1" s="67"/>
      <c r="F1" s="67"/>
      <c r="G1" s="67"/>
      <c r="H1" s="68"/>
    </row>
    <row r="2" spans="1:13" ht="18.75">
      <c r="A2" s="34" t="s">
        <v>41</v>
      </c>
      <c r="B2" s="69" t="s">
        <v>49</v>
      </c>
      <c r="C2" s="69"/>
      <c r="D2" s="69"/>
      <c r="E2" s="69"/>
      <c r="F2" s="69"/>
      <c r="G2" s="69"/>
      <c r="H2" s="69"/>
    </row>
    <row r="3" spans="1:13" ht="18.75">
      <c r="A3" s="34" t="s">
        <v>40</v>
      </c>
      <c r="B3" s="70"/>
      <c r="C3" s="70"/>
      <c r="D3" s="70"/>
      <c r="E3" s="70"/>
      <c r="F3" s="70"/>
      <c r="G3" s="70"/>
      <c r="H3" s="70"/>
    </row>
    <row r="4" spans="1:13">
      <c r="L4" s="32" t="s">
        <v>33</v>
      </c>
      <c r="M4" s="3" t="s">
        <v>36</v>
      </c>
    </row>
    <row r="5" spans="1:13">
      <c r="L5" s="3"/>
      <c r="M5" s="3" t="s">
        <v>45</v>
      </c>
    </row>
    <row r="6" spans="1:13">
      <c r="A6" s="63" t="s">
        <v>39</v>
      </c>
      <c r="B6" s="65"/>
      <c r="H6" s="63" t="s">
        <v>43</v>
      </c>
      <c r="I6" s="64"/>
      <c r="J6" s="65"/>
      <c r="L6" s="3"/>
      <c r="M6" s="3" t="s">
        <v>37</v>
      </c>
    </row>
    <row r="7" spans="1:13" s="27" customFormat="1" ht="31.5">
      <c r="A7" s="35" t="s">
        <v>25</v>
      </c>
      <c r="B7" s="35" t="s">
        <v>26</v>
      </c>
      <c r="H7" s="35" t="s">
        <v>44</v>
      </c>
      <c r="I7" s="35" t="s">
        <v>27</v>
      </c>
      <c r="J7" s="36" t="s">
        <v>28</v>
      </c>
      <c r="L7" s="3"/>
      <c r="M7" s="3" t="s">
        <v>38</v>
      </c>
    </row>
    <row r="8" spans="1:13">
      <c r="A8" s="22" t="s">
        <v>51</v>
      </c>
      <c r="B8" s="23"/>
      <c r="H8" s="22" t="str">
        <f>'QMM Resource Estimate Worksheet'!B5</f>
        <v>Concept</v>
      </c>
      <c r="I8" s="22"/>
      <c r="J8" s="23"/>
      <c r="L8" s="3"/>
      <c r="M8" s="3" t="s">
        <v>46</v>
      </c>
    </row>
    <row r="9" spans="1:13">
      <c r="A9" s="22" t="s">
        <v>52</v>
      </c>
      <c r="B9" s="23"/>
      <c r="H9" s="22" t="str">
        <f>'QMM Resource Estimate Worksheet'!G5</f>
        <v>Initiation</v>
      </c>
      <c r="I9" s="22"/>
      <c r="J9" s="23"/>
      <c r="L9" s="3"/>
      <c r="M9" s="3" t="s">
        <v>47</v>
      </c>
    </row>
    <row r="10" spans="1:13">
      <c r="A10" s="22" t="s">
        <v>53</v>
      </c>
      <c r="B10" s="23"/>
      <c r="H10" s="22" t="str">
        <f>'QMM Resource Estimate Worksheet'!L5</f>
        <v>Planning</v>
      </c>
      <c r="I10" s="22"/>
      <c r="J10" s="23"/>
    </row>
    <row r="11" spans="1:13">
      <c r="A11" s="22" t="s">
        <v>54</v>
      </c>
      <c r="B11" s="23"/>
      <c r="H11" s="22" t="str">
        <f>'QMM Resource Estimate Worksheet'!Q5</f>
        <v>Execution</v>
      </c>
      <c r="I11" s="22"/>
      <c r="J11" s="23"/>
    </row>
    <row r="12" spans="1:13">
      <c r="A12" s="22" t="s">
        <v>55</v>
      </c>
      <c r="B12" s="23"/>
      <c r="H12" s="22" t="str">
        <f>'QMM Resource Estimate Worksheet'!V5</f>
        <v>Closing</v>
      </c>
      <c r="I12" s="22"/>
      <c r="J12" s="23"/>
    </row>
    <row r="13" spans="1:13">
      <c r="A13" s="22" t="s">
        <v>56</v>
      </c>
      <c r="B13" s="23"/>
      <c r="H13" s="25" t="s">
        <v>30</v>
      </c>
      <c r="I13" s="25">
        <f>SUM(I8:I12)</f>
        <v>0</v>
      </c>
      <c r="J13" s="26">
        <f>SUM(J8:J12)</f>
        <v>0</v>
      </c>
    </row>
    <row r="14" spans="1:13">
      <c r="A14" s="22" t="s">
        <v>66</v>
      </c>
      <c r="B14" s="23"/>
      <c r="H14" s="55"/>
      <c r="I14" s="55"/>
      <c r="J14" s="56"/>
    </row>
    <row r="15" spans="1:13">
      <c r="A15" s="22" t="s">
        <v>67</v>
      </c>
      <c r="B15" s="23"/>
      <c r="H15" s="55"/>
      <c r="I15" s="55"/>
      <c r="J15" s="56"/>
    </row>
    <row r="17" spans="1:6">
      <c r="A17" s="58" t="s">
        <v>29</v>
      </c>
      <c r="B17" s="59"/>
      <c r="C17" s="59"/>
      <c r="D17" s="59"/>
      <c r="E17" s="59"/>
      <c r="F17" s="59"/>
    </row>
    <row r="18" spans="1:6" ht="31.5" customHeight="1">
      <c r="A18" s="35" t="s">
        <v>25</v>
      </c>
      <c r="B18" s="60" t="s">
        <v>27</v>
      </c>
      <c r="C18" s="61"/>
      <c r="D18" s="61"/>
      <c r="E18" s="62"/>
      <c r="F18" s="35" t="s">
        <v>28</v>
      </c>
    </row>
    <row r="19" spans="1:6">
      <c r="A19" s="35"/>
      <c r="B19" s="39" t="s">
        <v>61</v>
      </c>
      <c r="C19" s="39" t="s">
        <v>42</v>
      </c>
      <c r="D19" s="39" t="s">
        <v>62</v>
      </c>
      <c r="E19" s="39" t="s">
        <v>63</v>
      </c>
      <c r="F19" s="35"/>
    </row>
    <row r="20" spans="1:6">
      <c r="A20" s="24" t="s">
        <v>57</v>
      </c>
      <c r="B20" s="22"/>
      <c r="C20" s="22"/>
      <c r="D20" s="22"/>
      <c r="E20" s="22"/>
      <c r="F20" s="23"/>
    </row>
    <row r="21" spans="1:6" s="3" customFormat="1">
      <c r="A21" s="22" t="s">
        <v>58</v>
      </c>
      <c r="B21" s="22"/>
      <c r="C21" s="22"/>
      <c r="D21" s="22"/>
      <c r="E21" s="22"/>
      <c r="F21" s="23"/>
    </row>
    <row r="22" spans="1:6" s="3" customFormat="1">
      <c r="A22" s="22" t="s">
        <v>59</v>
      </c>
      <c r="B22" s="22"/>
      <c r="C22" s="22"/>
      <c r="D22" s="22"/>
      <c r="E22" s="22"/>
      <c r="F22" s="23"/>
    </row>
    <row r="23" spans="1:6" s="3" customFormat="1">
      <c r="A23" s="22" t="s">
        <v>60</v>
      </c>
      <c r="B23" s="22"/>
      <c r="C23" s="22"/>
      <c r="D23" s="22"/>
      <c r="E23" s="22"/>
      <c r="F23" s="23"/>
    </row>
    <row r="24" spans="1:6" s="3" customFormat="1">
      <c r="A24" s="25" t="s">
        <v>30</v>
      </c>
      <c r="B24" s="25">
        <f>SUM(B20:B23)</f>
        <v>0</v>
      </c>
      <c r="C24" s="25">
        <f t="shared" ref="C24:E24" si="0">SUM(C20:C23)</f>
        <v>0</v>
      </c>
      <c r="D24" s="25">
        <f t="shared" si="0"/>
        <v>0</v>
      </c>
      <c r="E24" s="25">
        <f t="shared" si="0"/>
        <v>0</v>
      </c>
      <c r="F24" s="26">
        <f>SUM(F20:F23)</f>
        <v>0</v>
      </c>
    </row>
    <row r="25" spans="1:6" s="3" customFormat="1" ht="12.75"/>
    <row r="26" spans="1:6" s="3" customFormat="1" ht="12.75"/>
    <row r="27" spans="1:6" s="3" customFormat="1" ht="12.75"/>
    <row r="28" spans="1:6" s="3" customFormat="1" ht="12.75"/>
  </sheetData>
  <mergeCells count="7">
    <mergeCell ref="A17:F17"/>
    <mergeCell ref="B18:E18"/>
    <mergeCell ref="H6:J6"/>
    <mergeCell ref="B1:H1"/>
    <mergeCell ref="B2:H2"/>
    <mergeCell ref="B3:H3"/>
    <mergeCell ref="A6:B6"/>
  </mergeCells>
  <pageMargins left="0.7" right="0.7" top="0.92708333333333304" bottom="0.75" header="0.3" footer="0.3"/>
  <pageSetup orientation="landscape" r:id="rId1"/>
  <headerFooter>
    <oddHeader>&amp;L &amp;G&amp;C&amp;"-,Bold"&amp;14Unified Life Cycle Resource Estimate Summary&amp;R&amp;"-,Bold"&amp;12As of &amp;D</oddHeader>
    <oddFooter>&amp;L&amp;"-,Bold"&amp;10COMPANY CONFIDENTIAL
&amp;F Version 2013-03-28&amp;C&amp;"-,Bold"&amp;10Page &amp;P of &amp;N&amp;R&amp;"-,Bold"&amp;10Printed:  &amp;D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B24"/>
  <sheetViews>
    <sheetView view="pageLayout" zoomScaleNormal="100" workbookViewId="0">
      <selection activeCell="B37" sqref="B37"/>
    </sheetView>
  </sheetViews>
  <sheetFormatPr defaultRowHeight="11.25"/>
  <cols>
    <col min="1" max="1" width="15.85546875" style="5" customWidth="1"/>
    <col min="2" max="2" width="13.85546875" style="5" customWidth="1"/>
    <col min="3" max="3" width="6.5703125" style="5" customWidth="1"/>
    <col min="4" max="4" width="5.5703125" style="5" customWidth="1"/>
    <col min="5" max="5" width="8.5703125" style="5" customWidth="1"/>
    <col min="6" max="6" width="8.140625" style="6" bestFit="1" customWidth="1"/>
    <col min="7" max="7" width="16.7109375" style="5" customWidth="1"/>
    <col min="8" max="8" width="6.7109375" style="5" customWidth="1"/>
    <col min="9" max="9" width="5.7109375" style="5" customWidth="1"/>
    <col min="10" max="10" width="8.28515625" style="5" customWidth="1"/>
    <col min="11" max="11" width="8.140625" style="6" bestFit="1" customWidth="1"/>
    <col min="12" max="12" width="17.85546875" style="5" customWidth="1"/>
    <col min="13" max="13" width="6.42578125" style="5" customWidth="1"/>
    <col min="14" max="14" width="5.42578125" style="5" customWidth="1"/>
    <col min="15" max="15" width="8.28515625" style="5" customWidth="1"/>
    <col min="16" max="16" width="10.85546875" style="6" customWidth="1"/>
    <col min="17" max="17" width="23.42578125" style="5" customWidth="1"/>
    <col min="18" max="18" width="7" style="5" customWidth="1"/>
    <col min="19" max="19" width="5.28515625" style="5" customWidth="1"/>
    <col min="20" max="20" width="8.28515625" style="5" customWidth="1"/>
    <col min="21" max="21" width="8.7109375" style="6" bestFit="1" customWidth="1"/>
    <col min="22" max="22" width="14.7109375" style="5" bestFit="1" customWidth="1"/>
    <col min="23" max="23" width="6.85546875" style="5" customWidth="1"/>
    <col min="24" max="24" width="5.42578125" style="5" customWidth="1"/>
    <col min="25" max="25" width="8.140625" style="5" customWidth="1"/>
    <col min="26" max="26" width="8.140625" style="6" bestFit="1" customWidth="1"/>
    <col min="27" max="27" width="8.28515625" style="5" customWidth="1"/>
    <col min="28" max="28" width="10.28515625" style="6" customWidth="1"/>
    <col min="29" max="16384" width="9.140625" style="5"/>
  </cols>
  <sheetData>
    <row r="1" spans="1:28" ht="15">
      <c r="A1" s="38" t="s">
        <v>24</v>
      </c>
      <c r="B1" s="71">
        <f>'Resource Estimate Summary'!B1:H1</f>
        <v>0</v>
      </c>
      <c r="C1" s="72"/>
      <c r="D1" s="72"/>
      <c r="E1" s="72"/>
      <c r="F1" s="72"/>
      <c r="G1" s="73"/>
      <c r="I1" s="29" t="s">
        <v>68</v>
      </c>
    </row>
    <row r="2" spans="1:28" s="30" customFormat="1" ht="15">
      <c r="A2" s="37" t="s">
        <v>41</v>
      </c>
      <c r="B2" s="74" t="str">
        <f>'Resource Estimate Summary'!B2:H2</f>
        <v>RMM, QMM, RelM</v>
      </c>
      <c r="C2" s="74"/>
      <c r="D2" s="74"/>
      <c r="E2" s="74"/>
      <c r="F2" s="74"/>
      <c r="G2" s="74"/>
      <c r="I2" t="s">
        <v>69</v>
      </c>
      <c r="K2" s="31"/>
      <c r="P2" s="31"/>
      <c r="U2" s="31"/>
      <c r="Z2" s="31"/>
      <c r="AB2" s="31"/>
    </row>
    <row r="3" spans="1:28" s="30" customFormat="1" ht="15">
      <c r="A3" s="37" t="s">
        <v>40</v>
      </c>
      <c r="B3" s="74">
        <f>'Resource Estimate Summary'!B3:H3</f>
        <v>0</v>
      </c>
      <c r="C3" s="74"/>
      <c r="D3" s="74"/>
      <c r="E3" s="74"/>
      <c r="F3" s="74"/>
      <c r="G3" s="74"/>
      <c r="I3" t="s">
        <v>70</v>
      </c>
      <c r="K3" s="31"/>
      <c r="P3" s="31"/>
      <c r="U3" s="31"/>
      <c r="Z3" s="31"/>
      <c r="AB3" s="31"/>
    </row>
    <row r="4" spans="1:28" ht="15.75" customHeight="1">
      <c r="I4" s="57" t="s">
        <v>71</v>
      </c>
    </row>
    <row r="5" spans="1:28">
      <c r="A5" s="4" t="s">
        <v>48</v>
      </c>
      <c r="B5" s="76" t="s">
        <v>17</v>
      </c>
      <c r="C5" s="77"/>
      <c r="D5" s="77"/>
      <c r="E5" s="77"/>
      <c r="F5" s="78"/>
      <c r="G5" s="79" t="s">
        <v>16</v>
      </c>
      <c r="H5" s="80"/>
      <c r="I5" s="80"/>
      <c r="J5" s="80"/>
      <c r="K5" s="81"/>
      <c r="L5" s="82" t="s">
        <v>14</v>
      </c>
      <c r="M5" s="83"/>
      <c r="N5" s="83"/>
      <c r="O5" s="83"/>
      <c r="P5" s="84"/>
      <c r="Q5" s="85" t="s">
        <v>15</v>
      </c>
      <c r="R5" s="86"/>
      <c r="S5" s="86"/>
      <c r="T5" s="86"/>
      <c r="U5" s="87"/>
      <c r="V5" s="88" t="s">
        <v>18</v>
      </c>
      <c r="W5" s="89"/>
      <c r="X5" s="89"/>
      <c r="Y5" s="89"/>
      <c r="Z5" s="90"/>
      <c r="AA5" s="75" t="s">
        <v>22</v>
      </c>
      <c r="AB5" s="75"/>
    </row>
    <row r="6" spans="1:28" s="8" customFormat="1" ht="45">
      <c r="A6" s="7" t="s">
        <v>11</v>
      </c>
      <c r="B6" s="40" t="s">
        <v>13</v>
      </c>
      <c r="C6" s="40" t="s">
        <v>65</v>
      </c>
      <c r="D6" s="40" t="s">
        <v>32</v>
      </c>
      <c r="E6" s="40" t="s">
        <v>12</v>
      </c>
      <c r="F6" s="41" t="s">
        <v>19</v>
      </c>
      <c r="G6" s="42" t="s">
        <v>13</v>
      </c>
      <c r="H6" s="42" t="s">
        <v>31</v>
      </c>
      <c r="I6" s="42" t="s">
        <v>32</v>
      </c>
      <c r="J6" s="42" t="s">
        <v>12</v>
      </c>
      <c r="K6" s="43" t="s">
        <v>19</v>
      </c>
      <c r="L6" s="44" t="s">
        <v>13</v>
      </c>
      <c r="M6" s="44" t="s">
        <v>31</v>
      </c>
      <c r="N6" s="44" t="s">
        <v>32</v>
      </c>
      <c r="O6" s="44" t="s">
        <v>12</v>
      </c>
      <c r="P6" s="45" t="s">
        <v>19</v>
      </c>
      <c r="Q6" s="46" t="s">
        <v>13</v>
      </c>
      <c r="R6" s="46" t="s">
        <v>31</v>
      </c>
      <c r="S6" s="46" t="s">
        <v>32</v>
      </c>
      <c r="T6" s="46" t="s">
        <v>12</v>
      </c>
      <c r="U6" s="47" t="s">
        <v>19</v>
      </c>
      <c r="V6" s="48" t="s">
        <v>13</v>
      </c>
      <c r="W6" s="48" t="s">
        <v>31</v>
      </c>
      <c r="X6" s="48" t="s">
        <v>32</v>
      </c>
      <c r="Y6" s="48" t="s">
        <v>12</v>
      </c>
      <c r="Z6" s="49" t="s">
        <v>19</v>
      </c>
      <c r="AA6" s="50" t="s">
        <v>20</v>
      </c>
      <c r="AB6" s="51" t="s">
        <v>21</v>
      </c>
    </row>
    <row r="7" spans="1:28" s="8" customFormat="1">
      <c r="A7" s="9" t="s">
        <v>64</v>
      </c>
      <c r="B7" s="10"/>
      <c r="C7" s="11"/>
      <c r="D7" s="10"/>
      <c r="E7" s="52"/>
      <c r="F7" s="12">
        <f>IF(C7="F",D7*E7*Mgr_FTE_Rate,D7*E7*Mgr_Contract_Rate)</f>
        <v>0</v>
      </c>
      <c r="G7" s="9"/>
      <c r="H7" s="13"/>
      <c r="I7" s="9"/>
      <c r="J7" s="52"/>
      <c r="K7" s="12">
        <f>IF(H7="F",I7*J7*Mgr_FTE_Rate,I7*J7*Mgr_Contract_Rate)</f>
        <v>0</v>
      </c>
      <c r="L7" s="9"/>
      <c r="M7" s="13"/>
      <c r="N7" s="9"/>
      <c r="O7" s="52"/>
      <c r="P7" s="12">
        <f>IF(M7="F",N7*O7*Mgr_FTE_Rate,N7*O7*Mgr_Contract_Rate)</f>
        <v>0</v>
      </c>
      <c r="Q7" s="9"/>
      <c r="R7" s="13"/>
      <c r="S7" s="9"/>
      <c r="T7" s="52"/>
      <c r="U7" s="12">
        <f>IF(R7="F",S7*T7*Mgr_FTE_Rate,S7*T7*Mgr_Contract_Rate)</f>
        <v>0</v>
      </c>
      <c r="V7" s="9"/>
      <c r="W7" s="13"/>
      <c r="X7" s="9"/>
      <c r="Y7" s="52"/>
      <c r="Z7" s="12">
        <f>IF(W7="F",X7*Y7*Mgr_FTE_Rate,X7*Y7*Mgr_Contract_Rate)</f>
        <v>0</v>
      </c>
      <c r="AA7" s="9">
        <f>SUM(C7,I7,N7,S7,X7)</f>
        <v>0</v>
      </c>
      <c r="AB7" s="14">
        <f>SUM(F7,K7,P7,U7,Z7)</f>
        <v>0</v>
      </c>
    </row>
    <row r="8" spans="1:28">
      <c r="A8" s="13"/>
      <c r="B8" s="11"/>
      <c r="C8" s="11"/>
      <c r="D8" s="11"/>
      <c r="E8" s="53"/>
      <c r="F8" s="12">
        <f>IF(C8="F",D8*E8*Mgr_FTE_Rate,D8*E8*Mgr_Contract_Rate)</f>
        <v>0</v>
      </c>
      <c r="G8" s="13"/>
      <c r="H8" s="13"/>
      <c r="I8" s="13"/>
      <c r="J8" s="53"/>
      <c r="K8" s="12">
        <f>IF(H8="F",I8*J8*Mgr_FTE_Rate,I8*J8*Mgr_Contract_Rate)</f>
        <v>0</v>
      </c>
      <c r="L8" s="13"/>
      <c r="M8" s="13"/>
      <c r="N8" s="13"/>
      <c r="O8" s="53"/>
      <c r="P8" s="12">
        <f>IF(M8="F",N8*O8*Mgr_FTE_Rate,N8*O8*Mgr_Contract_Rate)</f>
        <v>0</v>
      </c>
      <c r="Q8" s="13"/>
      <c r="R8" s="13"/>
      <c r="S8" s="13"/>
      <c r="T8" s="53"/>
      <c r="U8" s="12">
        <f>IF(R8="F",S8*T8*Mgr_FTE_Rate,S8*T8*Mgr_Contract_Rate)</f>
        <v>0</v>
      </c>
      <c r="V8" s="13"/>
      <c r="W8" s="13"/>
      <c r="X8" s="13"/>
      <c r="Y8" s="53"/>
      <c r="Z8" s="12">
        <f>IF(W8="F",X8*Y8*Mgr_FTE_Rate,X8*Y8*Mgr_Contract_Rate)</f>
        <v>0</v>
      </c>
      <c r="AA8" s="9">
        <f t="shared" ref="AA8:AA17" si="0">SUM(C8,I8,N8,S8,X8)</f>
        <v>0</v>
      </c>
      <c r="AB8" s="14">
        <f>SUM(F8,K8,P8,U8,Z8)</f>
        <v>0</v>
      </c>
    </row>
    <row r="9" spans="1:28">
      <c r="A9" s="13"/>
      <c r="B9" s="11"/>
      <c r="C9" s="11"/>
      <c r="D9" s="11"/>
      <c r="E9" s="53"/>
      <c r="F9" s="12">
        <f>IF(C9="F",D9*E9*Mgr_FTE_Rate,D9*E9*Mgr_Contract_Rate)</f>
        <v>0</v>
      </c>
      <c r="G9" s="13"/>
      <c r="H9" s="13"/>
      <c r="I9" s="13"/>
      <c r="J9" s="53"/>
      <c r="K9" s="12">
        <f>IF(H9="F",I9*J9*Mgr_FTE_Rate,I9*J9*Mgr_Contract_Rate)</f>
        <v>0</v>
      </c>
      <c r="L9" s="13"/>
      <c r="M9" s="13"/>
      <c r="N9" s="13"/>
      <c r="O9" s="53"/>
      <c r="P9" s="12">
        <f>IF(M9="F",N9*O9*Mgr_FTE_Rate,N9*O9*Mgr_Contract_Rate)</f>
        <v>0</v>
      </c>
      <c r="Q9" s="13"/>
      <c r="R9" s="13"/>
      <c r="S9" s="13"/>
      <c r="T9" s="53"/>
      <c r="U9" s="12">
        <f>IF(R9="F",S9*T9*Mgr_FTE_Rate,S9*T9*Mgr_Contract_Rate)</f>
        <v>0</v>
      </c>
      <c r="V9" s="13"/>
      <c r="W9" s="13"/>
      <c r="X9" s="13"/>
      <c r="Y9" s="53"/>
      <c r="Z9" s="12">
        <f>IF(W9="F",X9*Y9*Mgr_FTE_Rate,X9*Y9*Mgr_Contract_Rate)</f>
        <v>0</v>
      </c>
      <c r="AA9" s="9">
        <f t="shared" si="0"/>
        <v>0</v>
      </c>
      <c r="AB9" s="14">
        <f t="shared" ref="AB9:AB17" si="1">SUM(F9,K9,P9,U9,Z9)</f>
        <v>0</v>
      </c>
    </row>
    <row r="10" spans="1:28">
      <c r="A10" s="13" t="s">
        <v>58</v>
      </c>
      <c r="B10" s="11"/>
      <c r="C10" s="11"/>
      <c r="D10" s="11"/>
      <c r="E10" s="53"/>
      <c r="F10" s="12">
        <f>IF(C10="F",D10*E10*Lead_FTE_Rate,D10*E10*Lead_Contract_Rate)</f>
        <v>0</v>
      </c>
      <c r="G10" s="13"/>
      <c r="H10" s="13"/>
      <c r="I10" s="13"/>
      <c r="J10" s="53"/>
      <c r="K10" s="12">
        <f>IF(H10="F",I10*J10*Lead_FTE_Rate,I10*J10*Lead_Contract_Rate)</f>
        <v>0</v>
      </c>
      <c r="L10" s="13"/>
      <c r="M10" s="13"/>
      <c r="N10" s="13"/>
      <c r="O10" s="53"/>
      <c r="P10" s="12">
        <f>IF(M10="F",N10*O10*Lead_FTE_Rate,N10*O10*Lead_Contract_Rate)</f>
        <v>0</v>
      </c>
      <c r="Q10" s="13"/>
      <c r="R10" s="13"/>
      <c r="S10" s="13"/>
      <c r="T10" s="53"/>
      <c r="U10" s="12">
        <f>IF(R10="F",S10*T10*Lead_FTE_Rate,S10*T10*Lead_Contract_Rate)</f>
        <v>0</v>
      </c>
      <c r="V10" s="13"/>
      <c r="W10" s="13"/>
      <c r="X10" s="13"/>
      <c r="Y10" s="53"/>
      <c r="Z10" s="12">
        <f>IF(W10="F",X10*Y10*Lead_FTE_Rate,X10*Y10*Lead_Contract_Rate)</f>
        <v>0</v>
      </c>
      <c r="AA10" s="9">
        <f t="shared" si="0"/>
        <v>0</v>
      </c>
      <c r="AB10" s="14">
        <f>SUM(F10,K10,P10,U10,Z10)</f>
        <v>0</v>
      </c>
    </row>
    <row r="11" spans="1:28">
      <c r="A11" s="13"/>
      <c r="B11" s="11"/>
      <c r="C11" s="11"/>
      <c r="D11" s="11"/>
      <c r="E11" s="53"/>
      <c r="F11" s="12">
        <f>IF(C11="F",D11*E11*Lead_FTE_Rate,D11*E11*Lead_Contract_Rate)</f>
        <v>0</v>
      </c>
      <c r="G11" s="15"/>
      <c r="H11" s="13"/>
      <c r="I11" s="15"/>
      <c r="J11" s="53"/>
      <c r="K11" s="12">
        <f>IF(H11="F",I11*J11*Lead_FTE_Rate,I11*J11*Lead_Contract_Rate)</f>
        <v>0</v>
      </c>
      <c r="L11" s="9"/>
      <c r="M11" s="13"/>
      <c r="N11" s="13"/>
      <c r="O11" s="53"/>
      <c r="P11" s="12">
        <f>IF(M11="F",N11*O11*Lead_FTE_Rate,N11*O11*Lead_Contract_Rate)</f>
        <v>0</v>
      </c>
      <c r="Q11" s="13"/>
      <c r="R11" s="13"/>
      <c r="S11" s="13"/>
      <c r="T11" s="53"/>
      <c r="U11" s="12">
        <f>IF(R11="F",S11*T11*Lead_FTE_Rate,S11*T11*Lead_Contract_Rate)</f>
        <v>0</v>
      </c>
      <c r="V11" s="13"/>
      <c r="W11" s="13"/>
      <c r="X11" s="13"/>
      <c r="Y11" s="53"/>
      <c r="Z11" s="12">
        <f>IF(W11="F",X11*Y11*Lead_FTE_Rate,X11*Y11*Lead_Contract_Rate)</f>
        <v>0</v>
      </c>
      <c r="AA11" s="9">
        <f t="shared" si="0"/>
        <v>0</v>
      </c>
      <c r="AB11" s="14">
        <f t="shared" si="1"/>
        <v>0</v>
      </c>
    </row>
    <row r="12" spans="1:28">
      <c r="A12" s="13"/>
      <c r="B12" s="11"/>
      <c r="C12" s="11"/>
      <c r="D12" s="11"/>
      <c r="E12" s="53"/>
      <c r="F12" s="12">
        <f>IF(C12="F",D12*E12*Lead_FTE_Rate,D12*E12*Lead_Contract_Rate)</f>
        <v>0</v>
      </c>
      <c r="G12" s="15"/>
      <c r="H12" s="13"/>
      <c r="I12" s="15"/>
      <c r="J12" s="53"/>
      <c r="K12" s="12">
        <f>IF(H12="F",I12*J12*Lead_FTE_Rate,I12*J12*Lead_Contract_Rate)</f>
        <v>0</v>
      </c>
      <c r="L12" s="13"/>
      <c r="M12" s="13"/>
      <c r="N12" s="13"/>
      <c r="O12" s="53"/>
      <c r="P12" s="12">
        <f>IF(M12="F",N12*O12*Lead_FTE_Rate,N12*O12*Lead_Contract_Rate)</f>
        <v>0</v>
      </c>
      <c r="Q12" s="13"/>
      <c r="R12" s="13"/>
      <c r="S12" s="13"/>
      <c r="T12" s="53"/>
      <c r="U12" s="12">
        <f>IF(R12="F",S12*T12*Lead_FTE_Rate,S12*T12*Lead_Contract_Rate)</f>
        <v>0</v>
      </c>
      <c r="V12" s="13"/>
      <c r="W12" s="13"/>
      <c r="X12" s="13"/>
      <c r="Y12" s="53"/>
      <c r="Z12" s="12">
        <f>IF(W12="F",X12*Y12*Lead_FTE_Rate,X12*Y12*Lead_Contract_Rate)</f>
        <v>0</v>
      </c>
      <c r="AA12" s="9">
        <f t="shared" si="0"/>
        <v>0</v>
      </c>
      <c r="AB12" s="14">
        <f t="shared" si="1"/>
        <v>0</v>
      </c>
    </row>
    <row r="13" spans="1:28">
      <c r="A13" s="13" t="s">
        <v>59</v>
      </c>
      <c r="B13" s="11"/>
      <c r="C13" s="11"/>
      <c r="D13" s="11"/>
      <c r="E13" s="53"/>
      <c r="F13" s="12">
        <f>IF(C13="F",D13*E13*Analyst_FTE_Rate,D13*E13*Analyst_Contract_Rate)</f>
        <v>0</v>
      </c>
      <c r="G13" s="15"/>
      <c r="H13" s="13"/>
      <c r="I13" s="15"/>
      <c r="J13" s="53"/>
      <c r="K13" s="12">
        <f>IF(H13="F",I13*J13*Analyst_FTE_Rate,I13*J13*Analyst_Contract_Rate)</f>
        <v>0</v>
      </c>
      <c r="L13" s="13"/>
      <c r="M13" s="13"/>
      <c r="N13" s="13"/>
      <c r="O13" s="53"/>
      <c r="P13" s="12">
        <f>IF(M13="F",N13*O13*Analyst_FTE_Rate,N13*O13*Analyst_Contract_Rate)</f>
        <v>0</v>
      </c>
      <c r="Q13" s="13"/>
      <c r="R13" s="13"/>
      <c r="S13" s="13"/>
      <c r="T13" s="53"/>
      <c r="U13" s="12">
        <f>IF(R13="F",S13*T13*Analyst_FTE_Rate,S13*T13*Analyst_Contract_Rate)</f>
        <v>0</v>
      </c>
      <c r="V13" s="13"/>
      <c r="W13" s="13"/>
      <c r="X13" s="13"/>
      <c r="Y13" s="53"/>
      <c r="Z13" s="12">
        <f>IF(W13="F",X13*Y13*Analyst_FTE_Rate,X13*Y13*Analyst_Contract_Rate)</f>
        <v>0</v>
      </c>
      <c r="AA13" s="9">
        <f t="shared" si="0"/>
        <v>0</v>
      </c>
      <c r="AB13" s="14">
        <f t="shared" si="1"/>
        <v>0</v>
      </c>
    </row>
    <row r="14" spans="1:28">
      <c r="A14" s="13"/>
      <c r="B14" s="11"/>
      <c r="C14" s="11"/>
      <c r="D14" s="11"/>
      <c r="E14" s="53"/>
      <c r="F14" s="12">
        <f>IF(C14="F",D14*E14*Analyst_FTE_Rate,D14*E14*Analyst_Contract_Rate)</f>
        <v>0</v>
      </c>
      <c r="G14" s="15"/>
      <c r="H14" s="13"/>
      <c r="I14" s="15"/>
      <c r="J14" s="53"/>
      <c r="K14" s="12">
        <f>IF(H14="F",I14*J14*Analyst_FTE_Rate,I14*J14*Analyst_Contract_Rate)</f>
        <v>0</v>
      </c>
      <c r="L14" s="13"/>
      <c r="M14" s="13"/>
      <c r="N14" s="13"/>
      <c r="O14" s="53"/>
      <c r="P14" s="12">
        <f>IF(M14="F",N14*O14*Analyst_FTE_Rate,N14*O14*Analyst_Contract_Rate)</f>
        <v>0</v>
      </c>
      <c r="Q14" s="13"/>
      <c r="R14" s="13"/>
      <c r="S14" s="13"/>
      <c r="T14" s="53"/>
      <c r="U14" s="12">
        <f>IF(R14="F",S14*T14*Analyst_FTE_Rate,S14*T14*Analyst_Contract_Rate)</f>
        <v>0</v>
      </c>
      <c r="V14" s="13"/>
      <c r="W14" s="13"/>
      <c r="X14" s="13"/>
      <c r="Y14" s="53"/>
      <c r="Z14" s="12">
        <f>IF(W14="F",X14*Y14*Analyst_FTE_Rate,X14*Y14*Analyst_Contract_Rate)</f>
        <v>0</v>
      </c>
      <c r="AA14" s="9">
        <f t="shared" si="0"/>
        <v>0</v>
      </c>
      <c r="AB14" s="14">
        <f t="shared" si="1"/>
        <v>0</v>
      </c>
    </row>
    <row r="15" spans="1:28">
      <c r="A15" s="13"/>
      <c r="B15" s="11"/>
      <c r="C15" s="11"/>
      <c r="D15" s="11"/>
      <c r="E15" s="53"/>
      <c r="F15" s="12">
        <f>IF(C15="F",D15*E15*Analyst_FTE_Rate,D15*E15*Analyst_Contract_Rate)</f>
        <v>0</v>
      </c>
      <c r="G15" s="15"/>
      <c r="H15" s="13"/>
      <c r="I15" s="15"/>
      <c r="J15" s="53"/>
      <c r="K15" s="12">
        <f>IF(H15="F",I15*J15*Analyst_FTE_Rate,I15*J15*Analyst_Contract_Rate)</f>
        <v>0</v>
      </c>
      <c r="L15" s="13"/>
      <c r="M15" s="13"/>
      <c r="N15" s="13"/>
      <c r="O15" s="53"/>
      <c r="P15" s="12">
        <f>IF(M15="F",N15*O15*Analyst_FTE_Rate,N15*O15*Analyst_Contract_Rate)</f>
        <v>0</v>
      </c>
      <c r="Q15" s="13"/>
      <c r="R15" s="13"/>
      <c r="S15" s="13"/>
      <c r="T15" s="53"/>
      <c r="U15" s="12">
        <f>IF(R15="F",S15*T15*Analyst_FTE_Rate,S15*T15*Analyst_Contract_Rate)</f>
        <v>0</v>
      </c>
      <c r="V15" s="13"/>
      <c r="W15" s="13"/>
      <c r="X15" s="13"/>
      <c r="Y15" s="53"/>
      <c r="Z15" s="12">
        <f>IF(W15="F",X15*Y15*Analyst_FTE_Rate,X15*Y15*Analyst_Contract_Rate)</f>
        <v>0</v>
      </c>
      <c r="AA15" s="9">
        <f t="shared" si="0"/>
        <v>0</v>
      </c>
      <c r="AB15" s="14">
        <f t="shared" si="1"/>
        <v>0</v>
      </c>
    </row>
    <row r="16" spans="1:28">
      <c r="A16" s="13" t="s">
        <v>60</v>
      </c>
      <c r="B16" s="11"/>
      <c r="C16" s="11"/>
      <c r="D16" s="11"/>
      <c r="E16" s="53"/>
      <c r="F16" s="12">
        <f>IF(C16="F",D16*E16*Tester_FTE_Rate,D16*E16*Tester_Contract_Rate)</f>
        <v>0</v>
      </c>
      <c r="G16" s="15"/>
      <c r="H16" s="13"/>
      <c r="I16" s="15"/>
      <c r="J16" s="53"/>
      <c r="K16" s="12">
        <f>IF(H16="F",I16*J16*Tester_FTE_Rate,I16*J16*Tester_Contract_Rate)</f>
        <v>0</v>
      </c>
      <c r="L16" s="13"/>
      <c r="M16" s="13"/>
      <c r="N16" s="13"/>
      <c r="O16" s="53"/>
      <c r="P16" s="12">
        <f>IF(M16="F",N16*O16*Tester_FTE_Rate,N16*O16*Tester_Contract_Rate)</f>
        <v>0</v>
      </c>
      <c r="Q16" s="13"/>
      <c r="R16" s="13"/>
      <c r="S16" s="13"/>
      <c r="T16" s="53"/>
      <c r="U16" s="12">
        <f>IF(R16="F",S16*T16*Tester_FTE_Rate,S16*T16*Tester_Contract_Rate)</f>
        <v>0</v>
      </c>
      <c r="V16" s="13"/>
      <c r="W16" s="13"/>
      <c r="X16" s="13"/>
      <c r="Y16" s="53"/>
      <c r="Z16" s="12">
        <f>IF(W16="F",X16*Y16*Tester_FTE_Rate,X16*Y16*Tester_Contract_Rate)</f>
        <v>0</v>
      </c>
      <c r="AA16" s="9">
        <f t="shared" si="0"/>
        <v>0</v>
      </c>
      <c r="AB16" s="14">
        <f t="shared" si="1"/>
        <v>0</v>
      </c>
    </row>
    <row r="17" spans="1:28">
      <c r="A17" s="13"/>
      <c r="B17" s="11"/>
      <c r="C17" s="11"/>
      <c r="D17" s="11"/>
      <c r="E17" s="53"/>
      <c r="F17" s="12">
        <f>IF(C17="F",D17*E17*Tester_FTE_Rate,D17*E17*Tester_Contract_Rate)</f>
        <v>0</v>
      </c>
      <c r="G17" s="15"/>
      <c r="H17" s="13"/>
      <c r="I17" s="15"/>
      <c r="J17" s="53"/>
      <c r="K17" s="12">
        <f>IF(H17="F",I17*J17*Tester_FTE_Rate,I17*J17*Tester_Contract_Rate)</f>
        <v>0</v>
      </c>
      <c r="L17" s="13"/>
      <c r="M17" s="13"/>
      <c r="N17" s="13"/>
      <c r="O17" s="53"/>
      <c r="P17" s="12">
        <f>IF(M17="F",N17*O17*Tester_FTE_Rate,N17*O17*Tester_Contract_Rate)</f>
        <v>0</v>
      </c>
      <c r="Q17" s="13"/>
      <c r="R17" s="13"/>
      <c r="S17" s="13"/>
      <c r="T17" s="53"/>
      <c r="U17" s="12">
        <f>IF(R17="F",S17*T17*Tester_FTE_Rate,S17*T17*Tester_Contract_Rate)</f>
        <v>0</v>
      </c>
      <c r="V17" s="13"/>
      <c r="W17" s="13"/>
      <c r="X17" s="13"/>
      <c r="Y17" s="53"/>
      <c r="Z17" s="12">
        <f>IF(W17="F",X17*Y17*Tester_FTE_Rate,X17*Y17*Tester_Contract_Rate)</f>
        <v>0</v>
      </c>
      <c r="AA17" s="9">
        <f t="shared" si="0"/>
        <v>0</v>
      </c>
      <c r="AB17" s="14">
        <f t="shared" si="1"/>
        <v>0</v>
      </c>
    </row>
    <row r="18" spans="1:28">
      <c r="A18" s="16" t="s">
        <v>23</v>
      </c>
      <c r="B18" s="16"/>
      <c r="C18" s="16"/>
      <c r="D18" s="16"/>
      <c r="E18" s="54"/>
      <c r="F18" s="17">
        <f>SUM(F7:F17)</f>
        <v>0</v>
      </c>
      <c r="G18" s="16"/>
      <c r="H18" s="16"/>
      <c r="I18" s="16">
        <f>SUM(I7:I16)</f>
        <v>0</v>
      </c>
      <c r="J18" s="54"/>
      <c r="K18" s="17">
        <f>SUM(K7:K17)</f>
        <v>0</v>
      </c>
      <c r="L18" s="16"/>
      <c r="M18" s="16"/>
      <c r="N18" s="16">
        <f>SUM(N7:N17)</f>
        <v>0</v>
      </c>
      <c r="O18" s="54"/>
      <c r="P18" s="17">
        <f>SUM(P7:P17)</f>
        <v>0</v>
      </c>
      <c r="Q18" s="16"/>
      <c r="R18" s="16"/>
      <c r="S18" s="16">
        <f>SUM(S7:S17)</f>
        <v>0</v>
      </c>
      <c r="T18" s="54"/>
      <c r="U18" s="17">
        <f>SUM(U7:U17)</f>
        <v>0</v>
      </c>
      <c r="V18" s="16"/>
      <c r="W18" s="16"/>
      <c r="X18" s="16">
        <f>SUM(X11:X16)</f>
        <v>0</v>
      </c>
      <c r="Y18" s="54"/>
      <c r="Z18" s="17">
        <f>SUM(Z7:Z17)</f>
        <v>0</v>
      </c>
      <c r="AA18" s="7">
        <f>SUM(AA7:AA17)</f>
        <v>0</v>
      </c>
      <c r="AB18" s="17">
        <f>SUM(AB7:AB17)</f>
        <v>0</v>
      </c>
    </row>
    <row r="19" spans="1:28">
      <c r="A19" s="18"/>
      <c r="B19" s="18"/>
      <c r="C19" s="18"/>
      <c r="D19" s="18"/>
      <c r="E19" s="18"/>
      <c r="F19" s="19"/>
      <c r="G19" s="18"/>
      <c r="H19" s="18"/>
      <c r="I19" s="18"/>
      <c r="J19" s="18"/>
      <c r="K19" s="19"/>
      <c r="L19" s="18"/>
      <c r="M19" s="18"/>
      <c r="N19" s="18"/>
      <c r="O19" s="18"/>
      <c r="P19" s="19"/>
      <c r="Q19" s="18"/>
      <c r="R19" s="18"/>
      <c r="S19" s="18"/>
      <c r="T19" s="18"/>
      <c r="U19" s="19"/>
      <c r="V19" s="18"/>
      <c r="W19" s="18"/>
      <c r="X19" s="18"/>
      <c r="Y19" s="18"/>
      <c r="Z19" s="19"/>
      <c r="AA19" s="20"/>
      <c r="AB19" s="19"/>
    </row>
    <row r="22" spans="1:28">
      <c r="A22" s="29" t="s">
        <v>33</v>
      </c>
      <c r="B22" s="5" t="s">
        <v>34</v>
      </c>
    </row>
    <row r="23" spans="1:28">
      <c r="B23" s="5" t="s">
        <v>35</v>
      </c>
    </row>
    <row r="24" spans="1:28">
      <c r="B24" s="5" t="s">
        <v>50</v>
      </c>
    </row>
  </sheetData>
  <mergeCells count="9">
    <mergeCell ref="B1:G1"/>
    <mergeCell ref="B2:G2"/>
    <mergeCell ref="B3:G3"/>
    <mergeCell ref="AA5:AB5"/>
    <mergeCell ref="B5:F5"/>
    <mergeCell ref="G5:K5"/>
    <mergeCell ref="L5:P5"/>
    <mergeCell ref="Q5:U5"/>
    <mergeCell ref="V5:Z5"/>
  </mergeCells>
  <dataValidations disablePrompts="1" xWindow="350" yWindow="400" count="1">
    <dataValidation type="textLength" operator="equal" allowBlank="1" showInputMessage="1" showErrorMessage="1" promptTitle="Resource Type" prompt="Enter C or F" sqref="M7:M17 C7:C17 W12:W17 W7:W10 R7:R17 H7:H17">
      <formula1>1</formula1>
    </dataValidation>
  </dataValidations>
  <printOptions horizontalCentered="1"/>
  <pageMargins left="0.25" right="0.25" top="0.75" bottom="0.75" header="0.3" footer="0.3"/>
  <pageSetup orientation="landscape" r:id="rId1"/>
  <headerFooter>
    <oddHeader>&amp;L &amp;G&amp;C&amp;"-,Bold"Unified Life Cycle Resource Estimate Worksheet&amp;R&amp;"-,Bold"As of &amp;D</oddHeader>
    <oddFooter>&amp;L&amp;"-,Bold"COMPANY CONFIDENTIAL
&amp;F Version 2013-03-28&amp;C&amp;"-,Bold"Page &amp;P of &amp;N&amp;R&amp;"-,Bold"Printed:  &amp;D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Sheet1</vt:lpstr>
      <vt:lpstr>Resource Estimate Summary</vt:lpstr>
      <vt:lpstr>QMM Resource Estimate Worksheet</vt:lpstr>
      <vt:lpstr>Analyst_Contract_Rate</vt:lpstr>
      <vt:lpstr>Analyst_FTE_Rate</vt:lpstr>
      <vt:lpstr>Lead_Contract_Rate</vt:lpstr>
      <vt:lpstr>Lead_FTE_Rate</vt:lpstr>
      <vt:lpstr>Mgr_Contract_Rate</vt:lpstr>
      <vt:lpstr>Mgr_FTE_Rate</vt:lpstr>
      <vt:lpstr>Tester_Contract_Rate</vt:lpstr>
      <vt:lpstr>Tester_FTE_Rate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TMH</dc:creator>
  <cp:lastModifiedBy>TMH</cp:lastModifiedBy>
  <cp:lastPrinted>2012-06-26T14:38:19Z</cp:lastPrinted>
  <dcterms:created xsi:type="dcterms:W3CDTF">2012-06-21T13:09:56Z</dcterms:created>
  <dcterms:modified xsi:type="dcterms:W3CDTF">2014-11-03T13:42:54Z</dcterms:modified>
</cp:coreProperties>
</file>